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380" windowHeight="2970" tabRatio="321" activeTab="0"/>
  </bookViews>
  <sheets>
    <sheet name="modelo" sheetId="1" r:id="rId1"/>
  </sheets>
  <definedNames>
    <definedName name="_xlnm.Print_Area" localSheetId="0">'modelo'!#REF!</definedName>
  </definedNames>
  <calcPr fullCalcOnLoad="1"/>
</workbook>
</file>

<file path=xl/comments1.xml><?xml version="1.0" encoding="utf-8"?>
<comments xmlns="http://schemas.openxmlformats.org/spreadsheetml/2006/main">
  <authors>
    <author>DIEGO</author>
  </authors>
  <commentList>
    <comment ref="P15" authorId="0">
      <text>
        <r>
          <rPr>
            <sz val="9"/>
            <rFont val="Tahoma"/>
            <family val="2"/>
          </rPr>
          <t>Estos aportes se hacen cuando el trabajador incluye como beneficiarios en su Plan Obligatorio de Salud-POS a personas que no son de grupo familiar básico (ejemplo, si es un trabajador casado, entonces sus padres ya no son parte de grupo familiar básico y por ellos debe hacer dicho aporte adicional; consúltese literal f del  art.156, y parágrafo 2 art.172 ambos en la ley 100/93; véase también el acuerdo 351 de dic.26 de 2006 expedido por el Ministerio de la protección social
e</t>
        </r>
      </text>
    </comment>
    <comment ref="O15" authorId="0">
      <text>
        <r>
          <rPr>
            <sz val="9"/>
            <rFont val="Tahoma"/>
            <family val="2"/>
          </rPr>
          <t xml:space="preserve">Los aportes obligatorios a salud y pensiones, al igual que los que hace la empresa por su cuenta al ICBF, Sena y Caja De Compensación, solo se realizan sobre lo que constituya "salario". Por tanto, en el calculo de tales aportes no se tienen en cuenta factores como las primas extralegales o las bonificaciones de mera liberalidad
</t>
        </r>
      </text>
    </comment>
    <comment ref="Y14" authorId="0">
      <text>
        <r>
          <rPr>
            <sz val="9"/>
            <rFont val="Tahoma"/>
            <family val="2"/>
          </rPr>
          <t>El calculo de la retención en la fuente se haría en la segunda quincena del mes, pues se sumarían los pagos hechos en la primera y la segunda quincena. Debe tomarse en cuenta si el procedimiento de retención que aplica el empleador al trabajador es el procedimiento 1 o el procedimiento 2. Si se trata del procedimiento 1, en ese caso los pagos del mes, una vez depurados, producen un salario gravable que se busca directamente en la tabla del art.383 del ET y de allí se obtiene la retención en la fuente a aplicar. Pero si se aplica el procedimiento 2, en ese caso, los pagos del mes, una vez depurados, producen un salario gravable al cual se aplica el porcentaje fijo que la empresa ha definido con anterioridad. Consulta las dos hojas de trabajo adjuntas a este mismo archivo</t>
        </r>
      </text>
    </comment>
    <comment ref="T15" authorId="0">
      <text>
        <r>
          <rPr>
            <sz val="9"/>
            <rFont val="Tahoma"/>
            <family val="2"/>
          </rPr>
          <t xml:space="preserve">Es útil usar esta columna, identificando a las entidades de Salud y de pensiones con algún código, pues con ello se facilita el registro por "tercero" en la cuenta del pasivo de estos aportes. Al mismo tiempo se facilita hacer el calculo del aporte que por cada entidad de Salud o Pensiones tiene que hacer luego la propia empresa (se puede ordenar la base de datos que se forma en esta hoja de trabajo según la EPS o según el Fondo). Además, todo eso facilitará luego el diligenciamiento mensual de la PILA. Esos códigos que se decida usar en esta columna podrían ser los mismos con los que los "Operadores de información ante los que se tramita mensualmente la PILA identifican a cada EPS o Fondo; consulta el listado incluido en la hoja 2 de este mismo archivo
</t>
        </r>
      </text>
    </comment>
  </commentList>
</comments>
</file>

<file path=xl/sharedStrings.xml><?xml version="1.0" encoding="utf-8"?>
<sst xmlns="http://schemas.openxmlformats.org/spreadsheetml/2006/main" count="64" uniqueCount="59">
  <si>
    <t>Totales</t>
  </si>
  <si>
    <t>Nombre del empleado</t>
  </si>
  <si>
    <t>DEVENGADO</t>
  </si>
  <si>
    <t>DEDUCCIONES</t>
  </si>
  <si>
    <t>Comisiones</t>
  </si>
  <si>
    <t>Auxilio de transporte</t>
  </si>
  <si>
    <t>Total devengado</t>
  </si>
  <si>
    <t>Total deducciones</t>
  </si>
  <si>
    <t>Aportes adicionales a Salud (por UPC, Unidad de pago por Capitación adicional)</t>
  </si>
  <si>
    <t>Aporte obligatorio a salud (4%)</t>
  </si>
  <si>
    <t>Primas legales o extralegales</t>
  </si>
  <si>
    <t>bonificaciones de mera liberalidad</t>
  </si>
  <si>
    <t>Descuentos por prestamos</t>
  </si>
  <si>
    <t>Descuentos por aportes a cooperativas</t>
  </si>
  <si>
    <t>Descuentos por embargos</t>
  </si>
  <si>
    <t>Descuento de la retención en la fuente a título del impuesto de renta</t>
  </si>
  <si>
    <t>Aportes a Salud</t>
  </si>
  <si>
    <t>Entidad a la que se está afiliado</t>
  </si>
  <si>
    <t>Entidad a la que está afiliado</t>
  </si>
  <si>
    <t>Aportes a Pensiones</t>
  </si>
  <si>
    <t>Descuentos por aportes en cuentas de Ahorro para el Fomento de la Construcción (AFC)</t>
  </si>
  <si>
    <t>Recibí conforme</t>
  </si>
  <si>
    <t>Neto pagado</t>
  </si>
  <si>
    <t>Sueldo devengado</t>
  </si>
  <si>
    <t>Sueldo básico</t>
  </si>
  <si>
    <t>Días trabajados (en la quincena o en el mes)</t>
  </si>
  <si>
    <t>Datos básicos</t>
  </si>
  <si>
    <t>INDICACIONES</t>
  </si>
  <si>
    <t>Comfenalco</t>
  </si>
  <si>
    <t>Coomeva</t>
  </si>
  <si>
    <t>Nota: Para los demás cálculos relativos a las provisiones que se tienen que hacer sobre las nóminas, a saber: las provisiones de aportes parafiscales y las provisiones por prestaciones sociales, utiliza otra de nuestras herramientas gratuitas titulada:</t>
  </si>
  <si>
    <t>convertir esta nomina en una tabla que pueda el programa Access importarla</t>
  </si>
  <si>
    <t>si al importar la tabla esta contiene registros en blanco o campos que no correspondan a la tabla deberán ser borrados</t>
  </si>
  <si>
    <t>Diferencie registros  de cualquier otra información</t>
  </si>
  <si>
    <t xml:space="preserve"> </t>
  </si>
  <si>
    <t>Fabrica Colombiana de Cables S.A      -   Nomina de Pago    Noviembre</t>
  </si>
  <si>
    <t>Fecha de Elaboración: Nov 20 de 2014</t>
  </si>
  <si>
    <t>Aporte obligatorio a Fondo de pensiones</t>
  </si>
  <si>
    <t>Aportes voluntarios a fondos de pensiones</t>
  </si>
  <si>
    <t>CAJAS PERAFAN MONICA ANDREA</t>
  </si>
  <si>
    <t>ZULETA RAMIREZ DANIEL</t>
  </si>
  <si>
    <t>BOTERO ZULETA DANIEL</t>
  </si>
  <si>
    <t>OCHOA PEREZ SARA ELENA</t>
  </si>
  <si>
    <t>LOPEZ PEREZ DANIELA</t>
  </si>
  <si>
    <t>CAJAS RUIZ YULY CRISTINA</t>
  </si>
  <si>
    <t>JIMENEZ SILVA MONICA ANDREA</t>
  </si>
  <si>
    <t>VIVEROS MENESES JEISSON STEVEN</t>
  </si>
  <si>
    <t>ROJAS ZAMUDIO ERIKA JULIANA</t>
  </si>
  <si>
    <t>PAREDES VALENCIA LUIS FELIPE</t>
  </si>
  <si>
    <t>GOMEZ AGUIRRE DANIEL ALEJANDRO</t>
  </si>
  <si>
    <t>Horas Extras diurnas y nocturnas</t>
  </si>
  <si>
    <t>Numero de Hijos del Empleado</t>
  </si>
  <si>
    <t>agregar un campo llamado comentario de hijos  - cuando realice un informe este deberá programarse y  permitir generar un mensaje  "tiene hijos"   -  "no tiene hijos"</t>
  </si>
  <si>
    <t>totalizar el numero de hijos, el numero de  las horas extras y el valor pagado por comisiones debajo de cada columna</t>
  </si>
  <si>
    <t>elimine renglones en blanco y columnas en blanco ya que no son ni registros ni campos potenciales</t>
  </si>
  <si>
    <t>elimine  de esta hoja todo lo que no puede convertirse después en un registro</t>
  </si>
  <si>
    <t>elimine de esta hoja todo lo que no puede convertirse después en un campo</t>
  </si>
  <si>
    <t>reduzca los nombres largos de los títulos que después se convertirán en nombre de campos</t>
  </si>
  <si>
    <t>fecha de entrega Dic 3 de 2014</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</si>
</sst>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 #,##0.0_ ;_ * \-#,##0.0_ ;_ * &quot;-&quot;??_ ;_ @_ "/>
    <numFmt numFmtId="185" formatCode="_ * #,##0_ ;_ * \-#,##0_ ;_ * &quot;-&quot;??_ ;_ @_ "/>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 #,##0.0000_);_(* \(#,##0.0000\);_(* &quot;-&quot;??_);_(@_)"/>
    <numFmt numFmtId="193" formatCode="0.000"/>
    <numFmt numFmtId="194" formatCode="0.0000"/>
    <numFmt numFmtId="195" formatCode="#,##0;[Red]\(#,##0\)"/>
    <numFmt numFmtId="196" formatCode="#,##0;\(#,##0\)"/>
    <numFmt numFmtId="197" formatCode="[$-240A]d&quot; de &quot;mmmm&quot; de &quot;yyyy;@"/>
    <numFmt numFmtId="198" formatCode="#,##0.0;[Red]\(#,##0.0\)"/>
    <numFmt numFmtId="199" formatCode="#,##0.00;[Red]\(#,##0.00\)"/>
    <numFmt numFmtId="200" formatCode="#,##0.000;[Red]\(#,##0.000\)"/>
    <numFmt numFmtId="201" formatCode="0.0%"/>
    <numFmt numFmtId="202" formatCode="_(* #,##0_);_(* \(#,##0\);_(* &quot;-&quot;??_);_(@_)"/>
    <numFmt numFmtId="203" formatCode="_-* #,##0.0_-;\-* #,##0.0_-;_-* &quot;-&quot;??_-;_-@_-"/>
    <numFmt numFmtId="204" formatCode="_-* #,##0_-;\-* #,##0_-;_-* &quot;-&quot;??_-;_-@_-"/>
    <numFmt numFmtId="205" formatCode="_-* #,##0\ _P_t_a_-;\-* #,##0\ _P_t_a_-;_-* &quot;-&quot;\ _P_t_a_-;_-@_-"/>
    <numFmt numFmtId="206" formatCode="#,##0_ ;\-#,##0\ "/>
    <numFmt numFmtId="207" formatCode="_ &quot;$&quot;\ * #,##0_ ;_ &quot;$&quot;\ * \-#,##0_ ;_ &quot;$&quot;\ * &quot;-&quot;??_ ;_ @_ "/>
    <numFmt numFmtId="208" formatCode="&quot;$&quot;\ #,##0"/>
    <numFmt numFmtId="209" formatCode="_-* #,##0\ _P_t_s_-;\-* #,##0\ _P_t_s_-;_-* &quot;-&quot;\ _P_t_s_-;_-@_-"/>
    <numFmt numFmtId="210" formatCode="_-* #,##0\ &quot;€&quot;_-;\-* #,##0\ &quot;€&quot;_-;_-* &quot;-&quot;\ &quot;€&quot;_-;_-@_-"/>
    <numFmt numFmtId="211" formatCode="_-* #,##0\ _€_-;\-* #,##0\ _€_-;_-* &quot;-&quot;\ _€_-;_-@_-"/>
    <numFmt numFmtId="212" formatCode="_-* #,##0.00\ &quot;€&quot;_-;\-* #,##0.00\ &quot;€&quot;_-;_-* &quot;-&quot;??\ &quot;€&quot;_-;_-@_-"/>
    <numFmt numFmtId="213" formatCode="_-* #,##0.00\ _€_-;\-* #,##0.00\ _€_-;_-* &quot;-&quot;??\ _€_-;_-@_-"/>
    <numFmt numFmtId="214" formatCode="dd/mm/yyyy;@"/>
  </numFmts>
  <fonts count="55">
    <font>
      <sz val="10"/>
      <name val="Arial"/>
      <family val="0"/>
    </font>
    <font>
      <u val="single"/>
      <sz val="10"/>
      <color indexed="12"/>
      <name val="Arial"/>
      <family val="2"/>
    </font>
    <font>
      <u val="single"/>
      <sz val="10"/>
      <color indexed="36"/>
      <name val="Arial"/>
      <family val="2"/>
    </font>
    <font>
      <sz val="9"/>
      <name val="Tahoma"/>
      <family val="2"/>
    </font>
    <font>
      <b/>
      <sz val="10"/>
      <name val="Arial"/>
      <family val="2"/>
    </font>
    <font>
      <sz val="10"/>
      <name val="Tahoma"/>
      <family val="2"/>
    </font>
    <font>
      <sz val="18"/>
      <color indexed="12"/>
      <name val="Arial"/>
      <family val="2"/>
    </font>
    <font>
      <b/>
      <sz val="10"/>
      <color indexed="12"/>
      <name val="Arial"/>
      <family val="2"/>
    </font>
    <font>
      <b/>
      <sz val="10"/>
      <color indexed="10"/>
      <name val="Arial"/>
      <family val="2"/>
    </font>
    <font>
      <sz val="10"/>
      <color indexed="8"/>
      <name val="Arial"/>
      <family val="2"/>
    </font>
    <font>
      <sz val="10"/>
      <color indexed="10"/>
      <name val="Arial"/>
      <family val="2"/>
    </font>
    <font>
      <sz val="9"/>
      <name val="Arial"/>
      <family val="2"/>
    </font>
    <font>
      <b/>
      <sz val="28"/>
      <name val="Arial"/>
      <family val="2"/>
    </font>
    <font>
      <sz val="11"/>
      <color indexed="8"/>
      <name val="Century Gothic"/>
      <family val="2"/>
    </font>
    <font>
      <sz val="11"/>
      <color indexed="9"/>
      <name val="Century Gothic"/>
      <family val="2"/>
    </font>
    <font>
      <sz val="11"/>
      <color indexed="17"/>
      <name val="Century Gothic"/>
      <family val="2"/>
    </font>
    <font>
      <b/>
      <sz val="11"/>
      <color indexed="52"/>
      <name val="Century Gothic"/>
      <family val="2"/>
    </font>
    <font>
      <b/>
      <sz val="11"/>
      <color indexed="9"/>
      <name val="Century Gothic"/>
      <family val="2"/>
    </font>
    <font>
      <sz val="11"/>
      <color indexed="52"/>
      <name val="Century Gothic"/>
      <family val="2"/>
    </font>
    <font>
      <b/>
      <sz val="11"/>
      <color indexed="57"/>
      <name val="Century Gothic"/>
      <family val="2"/>
    </font>
    <font>
      <sz val="11"/>
      <color indexed="62"/>
      <name val="Century Gothic"/>
      <family val="2"/>
    </font>
    <font>
      <sz val="11"/>
      <color indexed="20"/>
      <name val="Century Gothic"/>
      <family val="2"/>
    </font>
    <font>
      <sz val="11"/>
      <color indexed="60"/>
      <name val="Century Gothic"/>
      <family val="2"/>
    </font>
    <font>
      <b/>
      <sz val="11"/>
      <color indexed="63"/>
      <name val="Century Gothic"/>
      <family val="2"/>
    </font>
    <font>
      <sz val="11"/>
      <color indexed="10"/>
      <name val="Century Gothic"/>
      <family val="2"/>
    </font>
    <font>
      <i/>
      <sz val="11"/>
      <color indexed="23"/>
      <name val="Century Gothic"/>
      <family val="2"/>
    </font>
    <font>
      <b/>
      <sz val="18"/>
      <color indexed="57"/>
      <name val="Century Gothic"/>
      <family val="2"/>
    </font>
    <font>
      <b/>
      <sz val="15"/>
      <color indexed="57"/>
      <name val="Century Gothic"/>
      <family val="2"/>
    </font>
    <font>
      <b/>
      <sz val="13"/>
      <color indexed="57"/>
      <name val="Century Gothic"/>
      <family val="2"/>
    </font>
    <font>
      <b/>
      <sz val="11"/>
      <color indexed="8"/>
      <name val="Century Gothic"/>
      <family val="2"/>
    </font>
    <font>
      <b/>
      <sz val="10"/>
      <color indexed="36"/>
      <name val="Arial"/>
      <family val="2"/>
    </font>
    <font>
      <sz val="10"/>
      <color indexed="36"/>
      <name val="Arial"/>
      <family val="2"/>
    </font>
    <font>
      <b/>
      <sz val="26"/>
      <color indexed="36"/>
      <name val="Arial"/>
      <family val="2"/>
    </font>
    <font>
      <sz val="11"/>
      <color theme="1"/>
      <name val="Century Gothic"/>
      <family val="2"/>
    </font>
    <font>
      <sz val="11"/>
      <color theme="0"/>
      <name val="Century Gothic"/>
      <family val="2"/>
    </font>
    <font>
      <sz val="11"/>
      <color rgb="FF006100"/>
      <name val="Century Gothic"/>
      <family val="2"/>
    </font>
    <font>
      <b/>
      <sz val="11"/>
      <color rgb="FFFA7D00"/>
      <name val="Century Gothic"/>
      <family val="2"/>
    </font>
    <font>
      <b/>
      <sz val="11"/>
      <color theme="0"/>
      <name val="Century Gothic"/>
      <family val="2"/>
    </font>
    <font>
      <sz val="11"/>
      <color rgb="FFFA7D00"/>
      <name val="Century Gothic"/>
      <family val="2"/>
    </font>
    <font>
      <b/>
      <sz val="11"/>
      <color theme="3"/>
      <name val="Century Gothic"/>
      <family val="2"/>
    </font>
    <font>
      <sz val="11"/>
      <color rgb="FF3F3F76"/>
      <name val="Century Gothic"/>
      <family val="2"/>
    </font>
    <font>
      <sz val="11"/>
      <color rgb="FF9C0006"/>
      <name val="Century Gothic"/>
      <family val="2"/>
    </font>
    <font>
      <sz val="11"/>
      <color rgb="FF9C6500"/>
      <name val="Century Gothic"/>
      <family val="2"/>
    </font>
    <font>
      <b/>
      <sz val="11"/>
      <color rgb="FF3F3F3F"/>
      <name val="Century Gothic"/>
      <family val="2"/>
    </font>
    <font>
      <sz val="11"/>
      <color rgb="FFFF0000"/>
      <name val="Century Gothic"/>
      <family val="2"/>
    </font>
    <font>
      <i/>
      <sz val="11"/>
      <color rgb="FF7F7F7F"/>
      <name val="Century Gothic"/>
      <family val="2"/>
    </font>
    <font>
      <b/>
      <sz val="18"/>
      <color theme="3"/>
      <name val="Century Gothic"/>
      <family val="2"/>
    </font>
    <font>
      <b/>
      <sz val="15"/>
      <color theme="3"/>
      <name val="Century Gothic"/>
      <family val="2"/>
    </font>
    <font>
      <b/>
      <sz val="13"/>
      <color theme="3"/>
      <name val="Century Gothic"/>
      <family val="2"/>
    </font>
    <font>
      <b/>
      <sz val="11"/>
      <color theme="1"/>
      <name val="Century Gothic"/>
      <family val="2"/>
    </font>
    <font>
      <b/>
      <sz val="10"/>
      <color rgb="FF7030A0"/>
      <name val="Arial"/>
      <family val="2"/>
    </font>
    <font>
      <sz val="10"/>
      <color rgb="FF7030A0"/>
      <name val="Arial"/>
      <family val="2"/>
    </font>
    <font>
      <b/>
      <sz val="26"/>
      <color rgb="FF7030A0"/>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theme="1"/>
      </left>
      <right>
        <color indexed="63"/>
      </right>
      <top style="thin">
        <color theme="1"/>
      </top>
      <bottom style="thin">
        <color theme="1"/>
      </bottom>
    </border>
    <border>
      <left style="thin">
        <color theme="1"/>
      </left>
      <right style="thin">
        <color theme="1"/>
      </right>
      <top style="thin">
        <color theme="1"/>
      </top>
      <bottom style="thin">
        <color theme="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95">
    <xf numFmtId="0" fontId="0" fillId="0" borderId="0" xfId="0" applyAlignment="1">
      <alignment/>
    </xf>
    <xf numFmtId="4" fontId="4" fillId="0" borderId="10" xfId="0" applyNumberFormat="1" applyFont="1" applyBorder="1" applyAlignment="1">
      <alignment horizontal="center"/>
    </xf>
    <xf numFmtId="0" fontId="0" fillId="0" borderId="11" xfId="0" applyBorder="1" applyAlignment="1">
      <alignment horizontal="center" vertical="center"/>
    </xf>
    <xf numFmtId="195" fontId="4" fillId="0" borderId="10" xfId="0" applyNumberFormat="1" applyFont="1" applyBorder="1" applyAlignment="1">
      <alignment/>
    </xf>
    <xf numFmtId="195" fontId="4" fillId="0" borderId="10" xfId="0" applyNumberFormat="1" applyFont="1" applyBorder="1" applyAlignment="1">
      <alignment horizontal="center"/>
    </xf>
    <xf numFmtId="195" fontId="4" fillId="0" borderId="12" xfId="0" applyNumberFormat="1" applyFont="1" applyBorder="1" applyAlignment="1">
      <alignment/>
    </xf>
    <xf numFmtId="195" fontId="4" fillId="0" borderId="10" xfId="0" applyNumberFormat="1" applyFont="1" applyBorder="1" applyAlignment="1">
      <alignment/>
    </xf>
    <xf numFmtId="195" fontId="5" fillId="0" borderId="10" xfId="0" applyNumberFormat="1" applyFont="1" applyBorder="1" applyAlignment="1">
      <alignment/>
    </xf>
    <xf numFmtId="195" fontId="5" fillId="0" borderId="13" xfId="0" applyNumberFormat="1" applyFont="1" applyBorder="1" applyAlignment="1">
      <alignment/>
    </xf>
    <xf numFmtId="195" fontId="5" fillId="0" borderId="14" xfId="0" applyNumberFormat="1" applyFont="1" applyBorder="1" applyAlignment="1">
      <alignment/>
    </xf>
    <xf numFmtId="0" fontId="6" fillId="0" borderId="0" xfId="0" applyFont="1" applyAlignment="1">
      <alignment/>
    </xf>
    <xf numFmtId="0" fontId="0" fillId="0" borderId="15" xfId="0" applyBorder="1" applyAlignment="1">
      <alignment/>
    </xf>
    <xf numFmtId="1" fontId="7" fillId="0" borderId="16" xfId="0" applyNumberFormat="1" applyFont="1" applyBorder="1" applyAlignment="1">
      <alignment horizontal="justify" vertical="top"/>
    </xf>
    <xf numFmtId="0" fontId="9" fillId="0" borderId="0" xfId="0" applyFont="1" applyAlignment="1">
      <alignment/>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xf>
    <xf numFmtId="0" fontId="1" fillId="0" borderId="0" xfId="45" applyAlignment="1" applyProtection="1">
      <alignment/>
      <protection/>
    </xf>
    <xf numFmtId="195" fontId="0" fillId="0" borderId="16" xfId="0" applyNumberFormat="1" applyFont="1" applyBorder="1" applyAlignment="1">
      <alignment/>
    </xf>
    <xf numFmtId="0" fontId="0" fillId="0" borderId="0" xfId="0" applyFont="1" applyAlignment="1">
      <alignment/>
    </xf>
    <xf numFmtId="195" fontId="0" fillId="0" borderId="10" xfId="0" applyNumberFormat="1" applyFont="1" applyBorder="1" applyAlignment="1">
      <alignment/>
    </xf>
    <xf numFmtId="195" fontId="0" fillId="0" borderId="12" xfId="0" applyNumberFormat="1" applyFont="1" applyBorder="1" applyAlignment="1">
      <alignment/>
    </xf>
    <xf numFmtId="195" fontId="0" fillId="0" borderId="10" xfId="0" applyNumberFormat="1" applyFont="1" applyBorder="1" applyAlignment="1">
      <alignment horizontal="center"/>
    </xf>
    <xf numFmtId="0" fontId="10" fillId="0" borderId="0" xfId="0" applyFont="1" applyAlignment="1">
      <alignment/>
    </xf>
    <xf numFmtId="195" fontId="4" fillId="0" borderId="10" xfId="0" applyNumberFormat="1" applyFont="1" applyBorder="1" applyAlignment="1">
      <alignment horizontal="right"/>
    </xf>
    <xf numFmtId="0" fontId="0" fillId="0" borderId="15" xfId="0" applyBorder="1" applyAlignment="1">
      <alignment horizontal="justify" vertical="top"/>
    </xf>
    <xf numFmtId="195" fontId="7" fillId="0" borderId="10" xfId="0" applyNumberFormat="1" applyFont="1" applyBorder="1" applyAlignment="1">
      <alignment horizontal="right"/>
    </xf>
    <xf numFmtId="195" fontId="7" fillId="0" borderId="10" xfId="0" applyNumberFormat="1" applyFont="1" applyBorder="1" applyAlignment="1">
      <alignment/>
    </xf>
    <xf numFmtId="195" fontId="10" fillId="0" borderId="10" xfId="0" applyNumberFormat="1" applyFont="1" applyBorder="1" applyAlignment="1">
      <alignment/>
    </xf>
    <xf numFmtId="195" fontId="8" fillId="0" borderId="10" xfId="0" applyNumberFormat="1" applyFont="1" applyBorder="1" applyAlignment="1">
      <alignment/>
    </xf>
    <xf numFmtId="195" fontId="8" fillId="0" borderId="10" xfId="0" applyNumberFormat="1" applyFont="1" applyBorder="1" applyAlignment="1">
      <alignment/>
    </xf>
    <xf numFmtId="39" fontId="7" fillId="0" borderId="16" xfId="0" applyNumberFormat="1" applyFont="1" applyBorder="1" applyAlignment="1">
      <alignment horizontal="justify" vertical="top"/>
    </xf>
    <xf numFmtId="39" fontId="7" fillId="0" borderId="15" xfId="0" applyNumberFormat="1" applyFont="1" applyBorder="1" applyAlignment="1">
      <alignment horizontal="justify" vertical="top"/>
    </xf>
    <xf numFmtId="0" fontId="10" fillId="0" borderId="0" xfId="0" applyFont="1" applyAlignment="1">
      <alignment/>
    </xf>
    <xf numFmtId="0" fontId="0" fillId="0" borderId="15" xfId="0" applyBorder="1" applyAlignment="1">
      <alignment horizontal="center"/>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0" xfId="0" applyFill="1" applyBorder="1" applyAlignment="1">
      <alignment/>
    </xf>
    <xf numFmtId="0" fontId="0" fillId="33" borderId="21" xfId="0" applyFill="1" applyBorder="1" applyAlignment="1">
      <alignment/>
    </xf>
    <xf numFmtId="195" fontId="0" fillId="0" borderId="10" xfId="0" applyNumberFormat="1" applyFont="1" applyBorder="1" applyAlignment="1">
      <alignment/>
    </xf>
    <xf numFmtId="4" fontId="0" fillId="0" borderId="10" xfId="0" applyNumberFormat="1" applyFont="1" applyBorder="1" applyAlignment="1">
      <alignment horizontal="left"/>
    </xf>
    <xf numFmtId="0" fontId="0" fillId="0" borderId="0" xfId="0" applyFont="1" applyAlignment="1">
      <alignment/>
    </xf>
    <xf numFmtId="39" fontId="7" fillId="0" borderId="16" xfId="0" applyNumberFormat="1" applyFont="1" applyBorder="1" applyAlignment="1">
      <alignment horizontal="justify" vertical="center"/>
    </xf>
    <xf numFmtId="39" fontId="7" fillId="0" borderId="15" xfId="0" applyNumberFormat="1" applyFont="1" applyBorder="1" applyAlignment="1">
      <alignment horizontal="justify" vertical="center"/>
    </xf>
    <xf numFmtId="39" fontId="50" fillId="0" borderId="10" xfId="0" applyNumberFormat="1" applyFont="1" applyBorder="1" applyAlignment="1">
      <alignment horizontal="justify" vertical="top"/>
    </xf>
    <xf numFmtId="39" fontId="50" fillId="0" borderId="10" xfId="0" applyNumberFormat="1" applyFont="1" applyBorder="1" applyAlignment="1">
      <alignment horizontal="justify" vertical="justify"/>
    </xf>
    <xf numFmtId="0" fontId="11" fillId="34" borderId="22" xfId="0" applyFont="1" applyFill="1" applyBorder="1" applyAlignment="1">
      <alignment/>
    </xf>
    <xf numFmtId="0" fontId="11" fillId="34" borderId="23" xfId="0" applyFont="1" applyFill="1" applyBorder="1" applyAlignment="1">
      <alignment/>
    </xf>
    <xf numFmtId="0" fontId="0" fillId="0" borderId="10" xfId="0" applyBorder="1" applyAlignment="1">
      <alignment/>
    </xf>
    <xf numFmtId="39" fontId="7" fillId="0" borderId="10" xfId="0" applyNumberFormat="1" applyFont="1" applyBorder="1" applyAlignment="1">
      <alignment horizontal="justify" vertical="top"/>
    </xf>
    <xf numFmtId="0" fontId="0" fillId="33" borderId="20" xfId="0" applyFont="1" applyFill="1" applyBorder="1" applyAlignment="1">
      <alignment/>
    </xf>
    <xf numFmtId="0" fontId="0" fillId="35" borderId="0" xfId="0" applyFill="1" applyAlignment="1">
      <alignment/>
    </xf>
    <xf numFmtId="39" fontId="50" fillId="0" borderId="16" xfId="0" applyNumberFormat="1" applyFont="1" applyBorder="1" applyAlignment="1">
      <alignment horizontal="justify" vertical="top"/>
    </xf>
    <xf numFmtId="0" fontId="51" fillId="0" borderId="15" xfId="0" applyFont="1" applyBorder="1" applyAlignment="1">
      <alignment/>
    </xf>
    <xf numFmtId="39" fontId="8" fillId="0" borderId="24" xfId="0" applyNumberFormat="1" applyFont="1" applyBorder="1" applyAlignment="1">
      <alignment horizontal="justify" vertical="top"/>
    </xf>
    <xf numFmtId="0" fontId="0" fillId="0" borderId="25" xfId="0" applyBorder="1" applyAlignment="1">
      <alignment horizontal="justify"/>
    </xf>
    <xf numFmtId="0" fontId="0" fillId="0" borderId="26" xfId="0" applyBorder="1" applyAlignment="1">
      <alignment horizontal="justify"/>
    </xf>
    <xf numFmtId="39" fontId="8" fillId="0" borderId="10" xfId="0" applyNumberFormat="1" applyFont="1" applyBorder="1" applyAlignment="1">
      <alignment horizontal="justify" vertical="top"/>
    </xf>
    <xf numFmtId="0" fontId="0" fillId="0" borderId="10" xfId="0" applyBorder="1" applyAlignment="1">
      <alignment/>
    </xf>
    <xf numFmtId="0" fontId="0" fillId="0" borderId="27" xfId="0" applyBorder="1" applyAlignment="1">
      <alignment/>
    </xf>
    <xf numFmtId="0" fontId="0" fillId="0" borderId="28" xfId="0" applyBorder="1" applyAlignment="1">
      <alignment/>
    </xf>
    <xf numFmtId="0" fontId="0" fillId="0" borderId="14" xfId="0" applyBorder="1" applyAlignment="1">
      <alignment/>
    </xf>
    <xf numFmtId="39" fontId="7" fillId="0" borderId="16" xfId="0" applyNumberFormat="1" applyFont="1" applyBorder="1" applyAlignment="1">
      <alignment horizontal="justify" vertical="center"/>
    </xf>
    <xf numFmtId="39" fontId="7" fillId="0" borderId="15" xfId="0" applyNumberFormat="1" applyFont="1" applyBorder="1" applyAlignment="1">
      <alignment horizontal="justify" vertical="center"/>
    </xf>
    <xf numFmtId="39" fontId="4" fillId="0" borderId="16" xfId="0" applyNumberFormat="1" applyFont="1" applyBorder="1" applyAlignment="1">
      <alignment horizontal="center" vertical="center"/>
    </xf>
    <xf numFmtId="0" fontId="0" fillId="0" borderId="12" xfId="0" applyBorder="1" applyAlignment="1">
      <alignment horizontal="center"/>
    </xf>
    <xf numFmtId="0" fontId="0" fillId="0" borderId="15" xfId="0" applyBorder="1" applyAlignment="1">
      <alignment horizontal="center"/>
    </xf>
    <xf numFmtId="39" fontId="0" fillId="0" borderId="16" xfId="0" applyNumberFormat="1" applyBorder="1" applyAlignment="1">
      <alignment horizontal="center" vertical="center" wrapText="1"/>
    </xf>
    <xf numFmtId="0" fontId="0" fillId="0" borderId="12" xfId="0" applyBorder="1" applyAlignment="1">
      <alignment/>
    </xf>
    <xf numFmtId="39" fontId="0" fillId="0" borderId="16" xfId="0" applyNumberFormat="1" applyBorder="1" applyAlignment="1">
      <alignment horizontal="center" vertical="center"/>
    </xf>
    <xf numFmtId="39" fontId="0" fillId="0" borderId="12" xfId="0" applyNumberFormat="1" applyBorder="1" applyAlignment="1">
      <alignment horizontal="center" vertical="center"/>
    </xf>
    <xf numFmtId="0" fontId="0" fillId="0" borderId="15" xfId="0" applyBorder="1" applyAlignment="1">
      <alignment/>
    </xf>
    <xf numFmtId="39" fontId="52" fillId="35" borderId="24" xfId="0" applyNumberFormat="1" applyFont="1" applyFill="1" applyBorder="1" applyAlignment="1">
      <alignment horizontal="center"/>
    </xf>
    <xf numFmtId="39" fontId="52" fillId="35" borderId="25" xfId="0" applyNumberFormat="1" applyFont="1" applyFill="1" applyBorder="1" applyAlignment="1">
      <alignment horizontal="center"/>
    </xf>
    <xf numFmtId="39" fontId="52" fillId="35" borderId="26" xfId="0" applyNumberFormat="1" applyFont="1" applyFill="1" applyBorder="1" applyAlignment="1">
      <alignment horizontal="center"/>
    </xf>
    <xf numFmtId="0" fontId="51" fillId="36" borderId="24" xfId="0" applyFont="1" applyFill="1" applyBorder="1" applyAlignment="1">
      <alignment horizontal="center" vertical="center"/>
    </xf>
    <xf numFmtId="0" fontId="51" fillId="36" borderId="25" xfId="0" applyFont="1" applyFill="1" applyBorder="1" applyAlignment="1">
      <alignment/>
    </xf>
    <xf numFmtId="0" fontId="51" fillId="36" borderId="26" xfId="0" applyFont="1" applyFill="1" applyBorder="1" applyAlignment="1">
      <alignment/>
    </xf>
    <xf numFmtId="39" fontId="12" fillId="33" borderId="24" xfId="0" applyNumberFormat="1" applyFont="1" applyFill="1" applyBorder="1" applyAlignment="1">
      <alignment horizontal="center"/>
    </xf>
    <xf numFmtId="39" fontId="12" fillId="33" borderId="25" xfId="0" applyNumberFormat="1" applyFont="1" applyFill="1" applyBorder="1" applyAlignment="1">
      <alignment horizontal="center"/>
    </xf>
    <xf numFmtId="39" fontId="12" fillId="33" borderId="26" xfId="0" applyNumberFormat="1" applyFont="1" applyFill="1" applyBorder="1" applyAlignment="1">
      <alignment horizontal="center"/>
    </xf>
    <xf numFmtId="39" fontId="7" fillId="0" borderId="24" xfId="0" applyNumberFormat="1" applyFont="1" applyBorder="1" applyAlignment="1">
      <alignment horizontal="center" vertical="top"/>
    </xf>
    <xf numFmtId="39" fontId="7" fillId="0" borderId="26" xfId="0" applyNumberFormat="1" applyFont="1" applyBorder="1" applyAlignment="1">
      <alignment horizontal="center" vertical="top"/>
    </xf>
    <xf numFmtId="0" fontId="1" fillId="0" borderId="0" xfId="45" applyAlignment="1" applyProtection="1">
      <alignment horizontal="center"/>
      <protection/>
    </xf>
    <xf numFmtId="39" fontId="7" fillId="0" borderId="16" xfId="0" applyNumberFormat="1" applyFont="1" applyBorder="1" applyAlignment="1">
      <alignment horizontal="justify" vertical="top"/>
    </xf>
    <xf numFmtId="39" fontId="7" fillId="0" borderId="15" xfId="0" applyNumberFormat="1" applyFont="1" applyBorder="1" applyAlignment="1">
      <alignment horizontal="justify" vertical="top"/>
    </xf>
    <xf numFmtId="39" fontId="7" fillId="0" borderId="16" xfId="0" applyNumberFormat="1" applyFont="1" applyBorder="1" applyAlignment="1">
      <alignment horizontal="center" vertical="center"/>
    </xf>
    <xf numFmtId="39" fontId="7" fillId="0" borderId="15" xfId="0" applyNumberFormat="1" applyFont="1" applyBorder="1" applyAlignment="1">
      <alignment horizontal="center" vertical="center"/>
    </xf>
    <xf numFmtId="0" fontId="0" fillId="0" borderId="24" xfId="0" applyBorder="1" applyAlignment="1">
      <alignment horizontal="center" vertical="top"/>
    </xf>
    <xf numFmtId="0" fontId="0" fillId="0" borderId="26" xfId="0" applyBorder="1" applyAlignment="1">
      <alignment horizontal="center" vertical="top"/>
    </xf>
    <xf numFmtId="0" fontId="53" fillId="0" borderId="0" xfId="0" applyFont="1" applyAlignment="1">
      <alignment/>
    </xf>
    <xf numFmtId="0" fontId="0" fillId="35" borderId="0" xfId="0" applyFont="1" applyFill="1" applyAlignment="1">
      <alignment/>
    </xf>
    <xf numFmtId="0" fontId="0" fillId="0" borderId="0" xfId="0" applyFon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0</xdr:row>
      <xdr:rowOff>0</xdr:rowOff>
    </xdr:from>
    <xdr:to>
      <xdr:col>3</xdr:col>
      <xdr:colOff>390525</xdr:colOff>
      <xdr:row>3</xdr:row>
      <xdr:rowOff>152400</xdr:rowOff>
    </xdr:to>
    <xdr:pic>
      <xdr:nvPicPr>
        <xdr:cNvPr id="1" name="1 Imagen"/>
        <xdr:cNvPicPr preferRelativeResize="1">
          <a:picLocks noChangeAspect="1"/>
        </xdr:cNvPicPr>
      </xdr:nvPicPr>
      <xdr:blipFill>
        <a:blip r:embed="rId1"/>
        <a:stretch>
          <a:fillRect/>
        </a:stretch>
      </xdr:blipFill>
      <xdr:spPr>
        <a:xfrm>
          <a:off x="1676400" y="0"/>
          <a:ext cx="25336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AK56"/>
  <sheetViews>
    <sheetView showGridLines="0" tabSelected="1" zoomScalePageLayoutView="0" workbookViewId="0" topLeftCell="A32">
      <selection activeCell="D57" sqref="D57"/>
    </sheetView>
  </sheetViews>
  <sheetFormatPr defaultColWidth="11.421875" defaultRowHeight="12.75"/>
  <cols>
    <col min="3" max="3" width="34.421875" style="0" customWidth="1"/>
    <col min="4" max="4" width="13.8515625" style="0" bestFit="1" customWidth="1"/>
    <col min="5" max="5" width="15.00390625" style="0" bestFit="1" customWidth="1"/>
    <col min="6" max="6" width="15.00390625" style="0" customWidth="1"/>
    <col min="7" max="7" width="12.28125" style="0" bestFit="1" customWidth="1"/>
    <col min="8" max="8" width="12.28125" style="0" customWidth="1"/>
    <col min="9" max="9" width="13.7109375" style="0" bestFit="1" customWidth="1"/>
    <col min="10" max="10" width="13.7109375" style="0" hidden="1" customWidth="1"/>
    <col min="11" max="11" width="20.140625" style="0" bestFit="1" customWidth="1"/>
    <col min="12" max="12" width="16.28125" style="0" bestFit="1" customWidth="1"/>
    <col min="13" max="13" width="17.140625" style="0" bestFit="1" customWidth="1"/>
    <col min="14" max="14" width="16.421875" style="0" bestFit="1" customWidth="1"/>
    <col min="15" max="15" width="13.7109375" style="0" bestFit="1" customWidth="1"/>
    <col min="16" max="16" width="15.57421875" style="0" bestFit="1" customWidth="1"/>
    <col min="17" max="25" width="15.57421875" style="0" customWidth="1"/>
    <col min="26" max="26" width="19.140625" style="0" customWidth="1"/>
    <col min="27" max="27" width="19.28125" style="0" bestFit="1" customWidth="1"/>
    <col min="28" max="28" width="28.00390625" style="0" customWidth="1"/>
  </cols>
  <sheetData>
    <row r="4" ht="19.5" customHeight="1"/>
    <row r="5" ht="23.25">
      <c r="C5" s="10" t="s">
        <v>35</v>
      </c>
    </row>
    <row r="6" ht="12.75">
      <c r="C6" s="33" t="s">
        <v>36</v>
      </c>
    </row>
    <row r="7" ht="12.75">
      <c r="C7" s="23"/>
    </row>
    <row r="8" ht="12" customHeight="1">
      <c r="C8" s="92"/>
    </row>
    <row r="9" spans="3:30" ht="12" customHeight="1">
      <c r="C9" s="13"/>
      <c r="D9" s="14"/>
      <c r="E9" s="14"/>
      <c r="F9" s="14"/>
      <c r="G9" s="14"/>
      <c r="H9" s="14"/>
      <c r="I9" s="14"/>
      <c r="J9" s="14"/>
      <c r="K9" s="14"/>
      <c r="L9" s="14"/>
      <c r="M9" s="14"/>
      <c r="N9" s="14"/>
      <c r="O9" s="14"/>
      <c r="P9" s="14"/>
      <c r="Q9" s="14"/>
      <c r="R9" s="14"/>
      <c r="S9" s="14"/>
      <c r="T9" s="14"/>
      <c r="U9" s="14"/>
      <c r="V9" s="14"/>
      <c r="W9" s="14"/>
      <c r="X9" s="14"/>
      <c r="Y9" s="14"/>
      <c r="Z9" s="14"/>
      <c r="AA9" s="14"/>
      <c r="AB9" s="14"/>
      <c r="AC9" s="16"/>
      <c r="AD9" s="15"/>
    </row>
    <row r="10" spans="3:30" ht="12" customHeight="1">
      <c r="C10" s="13"/>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5"/>
      <c r="AD10" s="15"/>
    </row>
    <row r="11" spans="3:30" ht="12" customHeight="1">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5"/>
      <c r="AD11" s="15"/>
    </row>
    <row r="12" spans="3:28" ht="12" customHeight="1">
      <c r="C12" s="13"/>
      <c r="D12" s="2"/>
      <c r="E12" s="2"/>
      <c r="F12" s="2"/>
      <c r="G12" s="2"/>
      <c r="H12" s="2"/>
      <c r="I12" s="2"/>
      <c r="J12" s="2"/>
      <c r="K12" s="2"/>
      <c r="L12" s="2"/>
      <c r="M12" s="2"/>
      <c r="N12" s="2"/>
      <c r="O12" s="2"/>
      <c r="P12" s="2"/>
      <c r="Q12" s="2"/>
      <c r="R12" s="2"/>
      <c r="S12" s="2"/>
      <c r="T12" s="2"/>
      <c r="U12" s="2"/>
      <c r="V12" s="2"/>
      <c r="W12" s="2"/>
      <c r="X12" s="2"/>
      <c r="Y12" s="2"/>
      <c r="Z12" s="2"/>
      <c r="AA12" s="14"/>
      <c r="AB12" s="14"/>
    </row>
    <row r="13" spans="3:28" ht="37.5" customHeight="1">
      <c r="C13" s="66" t="s">
        <v>1</v>
      </c>
      <c r="D13" s="80" t="s">
        <v>2</v>
      </c>
      <c r="E13" s="81"/>
      <c r="F13" s="81"/>
      <c r="G13" s="81"/>
      <c r="H13" s="81"/>
      <c r="I13" s="81"/>
      <c r="J13" s="81"/>
      <c r="K13" s="81"/>
      <c r="L13" s="81"/>
      <c r="M13" s="81"/>
      <c r="N13" s="82"/>
      <c r="O13" s="74" t="s">
        <v>3</v>
      </c>
      <c r="P13" s="75"/>
      <c r="Q13" s="75"/>
      <c r="R13" s="75"/>
      <c r="S13" s="75"/>
      <c r="T13" s="75"/>
      <c r="U13" s="75"/>
      <c r="V13" s="75"/>
      <c r="W13" s="75"/>
      <c r="X13" s="75"/>
      <c r="Y13" s="75"/>
      <c r="Z13" s="76"/>
      <c r="AA13" s="71" t="s">
        <v>22</v>
      </c>
      <c r="AB13" s="69" t="s">
        <v>21</v>
      </c>
    </row>
    <row r="14" spans="3:28" ht="65.25" customHeight="1">
      <c r="C14" s="67"/>
      <c r="D14" s="90" t="s">
        <v>26</v>
      </c>
      <c r="E14" s="91"/>
      <c r="F14" s="12" t="s">
        <v>23</v>
      </c>
      <c r="G14" s="64" t="s">
        <v>50</v>
      </c>
      <c r="H14" s="44" t="s">
        <v>51</v>
      </c>
      <c r="I14" s="88" t="s">
        <v>4</v>
      </c>
      <c r="J14" s="31"/>
      <c r="K14" s="64" t="s">
        <v>5</v>
      </c>
      <c r="L14" s="86" t="s">
        <v>10</v>
      </c>
      <c r="M14" s="86" t="s">
        <v>11</v>
      </c>
      <c r="N14" s="86" t="s">
        <v>6</v>
      </c>
      <c r="O14" s="77" t="s">
        <v>16</v>
      </c>
      <c r="P14" s="78"/>
      <c r="Q14" s="79"/>
      <c r="R14" s="77" t="s">
        <v>19</v>
      </c>
      <c r="S14" s="78"/>
      <c r="T14" s="79"/>
      <c r="U14" s="54" t="s">
        <v>20</v>
      </c>
      <c r="V14" s="54" t="s">
        <v>12</v>
      </c>
      <c r="W14" s="54" t="s">
        <v>13</v>
      </c>
      <c r="X14" s="54" t="s">
        <v>14</v>
      </c>
      <c r="Y14" s="54" t="s">
        <v>15</v>
      </c>
      <c r="Z14" s="54" t="s">
        <v>7</v>
      </c>
      <c r="AA14" s="72"/>
      <c r="AB14" s="70"/>
    </row>
    <row r="15" spans="3:28" s="19" customFormat="1" ht="89.25">
      <c r="C15" s="68"/>
      <c r="D15" s="25" t="s">
        <v>24</v>
      </c>
      <c r="E15" s="25" t="s">
        <v>25</v>
      </c>
      <c r="F15" s="11"/>
      <c r="G15" s="65"/>
      <c r="H15" s="45"/>
      <c r="I15" s="89"/>
      <c r="J15" s="32"/>
      <c r="K15" s="65"/>
      <c r="L15" s="87"/>
      <c r="M15" s="87"/>
      <c r="N15" s="87"/>
      <c r="O15" s="46" t="s">
        <v>9</v>
      </c>
      <c r="P15" s="47" t="s">
        <v>8</v>
      </c>
      <c r="Q15" s="46" t="s">
        <v>17</v>
      </c>
      <c r="R15" s="46" t="s">
        <v>37</v>
      </c>
      <c r="S15" s="46" t="s">
        <v>38</v>
      </c>
      <c r="T15" s="46" t="s">
        <v>18</v>
      </c>
      <c r="U15" s="55"/>
      <c r="V15" s="55"/>
      <c r="W15" s="55"/>
      <c r="X15" s="55"/>
      <c r="Y15" s="55"/>
      <c r="Z15" s="55"/>
      <c r="AA15" s="73"/>
      <c r="AB15" s="70"/>
    </row>
    <row r="16" spans="3:28" s="19" customFormat="1" ht="12.75">
      <c r="C16" s="34"/>
      <c r="D16" s="25"/>
      <c r="E16" s="25"/>
      <c r="F16" s="11"/>
      <c r="G16" s="32"/>
      <c r="H16" s="32"/>
      <c r="I16" s="32"/>
      <c r="J16" s="32"/>
      <c r="K16" s="83"/>
      <c r="L16" s="84"/>
      <c r="M16" s="51"/>
      <c r="N16" s="32"/>
      <c r="O16" s="56"/>
      <c r="P16" s="57"/>
      <c r="Q16" s="57"/>
      <c r="R16" s="58"/>
      <c r="S16" s="59"/>
      <c r="T16" s="60"/>
      <c r="U16" s="60"/>
      <c r="V16" s="61"/>
      <c r="W16" s="62"/>
      <c r="X16" s="62"/>
      <c r="Y16" s="63"/>
      <c r="Z16" s="11"/>
      <c r="AA16" s="50"/>
      <c r="AB16" s="50"/>
    </row>
    <row r="17" spans="1:37" s="19" customFormat="1" ht="12.75">
      <c r="A17" s="19">
        <v>1</v>
      </c>
      <c r="C17" s="48" t="s">
        <v>39</v>
      </c>
      <c r="D17" s="4">
        <v>567567</v>
      </c>
      <c r="E17" s="4">
        <v>31</v>
      </c>
      <c r="F17" s="24">
        <f aca="true" t="shared" si="0" ref="F17:F34">ROUND(+D17/30*E17,-3)</f>
        <v>586000</v>
      </c>
      <c r="G17" s="4">
        <v>2</v>
      </c>
      <c r="H17" s="4">
        <v>3</v>
      </c>
      <c r="I17" s="4"/>
      <c r="J17" s="4"/>
      <c r="K17" s="7">
        <v>57000</v>
      </c>
      <c r="L17" s="24">
        <v>586000</v>
      </c>
      <c r="M17" s="8"/>
      <c r="N17" s="3">
        <f>SUM(F17:M17)</f>
        <v>1229005</v>
      </c>
      <c r="O17" s="20">
        <f aca="true" t="shared" si="1" ref="O17:O34">(N17-K17-L17-M17)*4%</f>
        <v>23440.2</v>
      </c>
      <c r="P17" s="20">
        <v>0</v>
      </c>
      <c r="Q17" s="20"/>
      <c r="R17" s="20">
        <f aca="true" t="shared" si="2" ref="R17:R34">(N17-K17-L17-M17)*3.875%</f>
        <v>22707.69375</v>
      </c>
      <c r="S17" s="21">
        <v>0</v>
      </c>
      <c r="T17" s="21"/>
      <c r="U17" s="21"/>
      <c r="V17" s="21">
        <v>123456</v>
      </c>
      <c r="W17" s="21"/>
      <c r="X17" s="21"/>
      <c r="Y17" s="21"/>
      <c r="Z17" s="3">
        <f>SUM(O17:Y17)</f>
        <v>169603.89375</v>
      </c>
      <c r="AA17" s="3">
        <f>N17-Z17-Y17</f>
        <v>1059401.10625</v>
      </c>
      <c r="AB17" s="20"/>
      <c r="AJ17" s="43" t="s">
        <v>34</v>
      </c>
      <c r="AK17" s="43" t="s">
        <v>34</v>
      </c>
    </row>
    <row r="18" spans="1:28" s="19" customFormat="1" ht="12.75">
      <c r="A18" s="19">
        <f>+A17+1</f>
        <v>2</v>
      </c>
      <c r="C18" s="49" t="s">
        <v>40</v>
      </c>
      <c r="D18" s="4">
        <v>456567</v>
      </c>
      <c r="E18" s="4">
        <v>31</v>
      </c>
      <c r="F18" s="24">
        <f t="shared" si="0"/>
        <v>472000</v>
      </c>
      <c r="G18" s="4">
        <v>3</v>
      </c>
      <c r="H18" s="4"/>
      <c r="I18" s="6"/>
      <c r="J18" s="6"/>
      <c r="K18" s="7">
        <v>0</v>
      </c>
      <c r="L18" s="24">
        <v>472000</v>
      </c>
      <c r="M18" s="9"/>
      <c r="N18" s="3">
        <f>SUM(F18:M18)</f>
        <v>944003</v>
      </c>
      <c r="O18" s="20">
        <f t="shared" si="1"/>
        <v>18880.12</v>
      </c>
      <c r="P18" s="20">
        <v>0</v>
      </c>
      <c r="Q18" s="41" t="s">
        <v>29</v>
      </c>
      <c r="R18" s="20">
        <f t="shared" si="2"/>
        <v>18290.11625</v>
      </c>
      <c r="S18" s="18">
        <v>0</v>
      </c>
      <c r="T18" s="18"/>
      <c r="U18" s="18"/>
      <c r="V18" s="18"/>
      <c r="W18" s="18"/>
      <c r="X18" s="18"/>
      <c r="Y18" s="18"/>
      <c r="Z18" s="3">
        <f>SUM(O18:Y18)</f>
        <v>37170.23625</v>
      </c>
      <c r="AA18" s="3">
        <f>N18-Z18-Y18</f>
        <v>906832.76375</v>
      </c>
      <c r="AB18" s="20"/>
    </row>
    <row r="19" spans="1:28" s="19" customFormat="1" ht="12.75">
      <c r="A19" s="19">
        <f aca="true" t="shared" si="3" ref="A19:A35">+A18+1</f>
        <v>3</v>
      </c>
      <c r="C19" s="49"/>
      <c r="D19" s="4"/>
      <c r="E19" s="4"/>
      <c r="F19" s="24"/>
      <c r="G19" s="6"/>
      <c r="H19" s="6"/>
      <c r="I19" s="6"/>
      <c r="J19" s="6"/>
      <c r="K19" s="7"/>
      <c r="L19" s="24"/>
      <c r="M19" s="9"/>
      <c r="N19" s="3"/>
      <c r="O19" s="20"/>
      <c r="P19" s="20"/>
      <c r="Q19" s="20"/>
      <c r="R19" s="20"/>
      <c r="S19" s="18"/>
      <c r="T19" s="18"/>
      <c r="U19" s="18"/>
      <c r="V19" s="18">
        <v>234567</v>
      </c>
      <c r="W19" s="18"/>
      <c r="X19" s="18"/>
      <c r="Y19" s="18"/>
      <c r="Z19" s="3"/>
      <c r="AA19" s="3">
        <f>N19-Z19-Y19</f>
        <v>0</v>
      </c>
      <c r="AB19" s="20"/>
    </row>
    <row r="20" spans="1:28" s="19" customFormat="1" ht="12.75">
      <c r="A20" s="19">
        <f t="shared" si="3"/>
        <v>4</v>
      </c>
      <c r="D20" s="4"/>
      <c r="E20" s="4"/>
      <c r="F20" s="24"/>
      <c r="G20" s="6"/>
      <c r="H20" s="6"/>
      <c r="I20" s="6"/>
      <c r="J20" s="6"/>
      <c r="K20" s="7"/>
      <c r="L20" s="24"/>
      <c r="M20" s="9"/>
      <c r="N20" s="3"/>
      <c r="O20" s="20"/>
      <c r="P20" s="20"/>
      <c r="Q20" s="20"/>
      <c r="R20" s="20"/>
      <c r="S20" s="18"/>
      <c r="T20" s="18"/>
      <c r="U20" s="18"/>
      <c r="V20" s="18"/>
      <c r="W20" s="18"/>
      <c r="X20" s="18"/>
      <c r="Y20" s="18"/>
      <c r="Z20" s="3"/>
      <c r="AA20" s="3">
        <f>N20-Z20-Y20</f>
        <v>0</v>
      </c>
      <c r="AB20" s="20"/>
    </row>
    <row r="21" spans="1:28" s="19" customFormat="1" ht="12.75">
      <c r="A21" s="19">
        <f t="shared" si="3"/>
        <v>5</v>
      </c>
      <c r="C21" s="49" t="s">
        <v>42</v>
      </c>
      <c r="D21" s="22">
        <v>678908</v>
      </c>
      <c r="E21" s="4">
        <v>27</v>
      </c>
      <c r="F21" s="24">
        <f t="shared" si="0"/>
        <v>611000</v>
      </c>
      <c r="G21" s="22"/>
      <c r="H21" s="22">
        <v>1</v>
      </c>
      <c r="I21" s="22"/>
      <c r="J21" s="22"/>
      <c r="K21" s="7">
        <v>0</v>
      </c>
      <c r="L21" s="24">
        <v>702000</v>
      </c>
      <c r="M21" s="9"/>
      <c r="N21" s="3">
        <f>SUM(F21:M21)</f>
        <v>1313001</v>
      </c>
      <c r="O21" s="20">
        <f t="shared" si="1"/>
        <v>24440.04</v>
      </c>
      <c r="P21" s="20">
        <v>0</v>
      </c>
      <c r="Q21" s="41" t="s">
        <v>29</v>
      </c>
      <c r="R21" s="20">
        <f t="shared" si="2"/>
        <v>23676.28875</v>
      </c>
      <c r="S21" s="18">
        <v>0</v>
      </c>
      <c r="T21" s="18"/>
      <c r="U21" s="18"/>
      <c r="V21" s="18"/>
      <c r="W21" s="18"/>
      <c r="X21" s="18"/>
      <c r="Y21" s="18"/>
      <c r="Z21" s="3">
        <f>SUM(O21:Y21)</f>
        <v>48116.32875</v>
      </c>
      <c r="AA21" s="3">
        <f>N21-Z21-Y21</f>
        <v>1264884.67125</v>
      </c>
      <c r="AB21" s="20"/>
    </row>
    <row r="22" spans="1:28" s="19" customFormat="1" ht="12.75">
      <c r="A22" s="19">
        <f t="shared" si="3"/>
        <v>6</v>
      </c>
      <c r="C22" s="49" t="s">
        <v>43</v>
      </c>
      <c r="D22" s="22">
        <v>768678</v>
      </c>
      <c r="E22" s="4">
        <v>31</v>
      </c>
      <c r="F22" s="24">
        <f t="shared" si="0"/>
        <v>794000</v>
      </c>
      <c r="G22" s="22">
        <v>5</v>
      </c>
      <c r="H22" s="22"/>
      <c r="I22" s="22">
        <v>125678</v>
      </c>
      <c r="J22" s="22"/>
      <c r="K22" s="7">
        <v>0</v>
      </c>
      <c r="L22" s="24">
        <v>794000</v>
      </c>
      <c r="M22" s="9"/>
      <c r="N22" s="3">
        <f>SUM(F22:M22)</f>
        <v>1713683</v>
      </c>
      <c r="O22" s="20">
        <f t="shared" si="1"/>
        <v>36787.32</v>
      </c>
      <c r="P22" s="20">
        <v>0</v>
      </c>
      <c r="Q22" s="20"/>
      <c r="R22" s="20">
        <f t="shared" si="2"/>
        <v>35637.71625</v>
      </c>
      <c r="S22" s="18">
        <v>0</v>
      </c>
      <c r="T22" s="18"/>
      <c r="U22" s="18"/>
      <c r="V22" s="18"/>
      <c r="W22" s="18"/>
      <c r="X22" s="18"/>
      <c r="Y22" s="18"/>
      <c r="Z22" s="3">
        <f>SUM(O22:Y22)</f>
        <v>72425.03625</v>
      </c>
      <c r="AA22" s="3">
        <f>N22-Z22-Y22</f>
        <v>1641257.96375</v>
      </c>
      <c r="AB22" s="20"/>
    </row>
    <row r="23" spans="1:28" s="19" customFormat="1" ht="12.75">
      <c r="A23" s="19">
        <f t="shared" si="3"/>
        <v>7</v>
      </c>
      <c r="C23" s="49" t="s">
        <v>44</v>
      </c>
      <c r="D23" s="22">
        <v>789987</v>
      </c>
      <c r="E23" s="4">
        <v>31</v>
      </c>
      <c r="F23" s="24">
        <f t="shared" si="0"/>
        <v>816000</v>
      </c>
      <c r="G23" s="22"/>
      <c r="H23" s="22"/>
      <c r="I23" s="22"/>
      <c r="J23" s="22"/>
      <c r="K23" s="7">
        <v>0</v>
      </c>
      <c r="L23" s="24">
        <v>816000</v>
      </c>
      <c r="M23" s="9"/>
      <c r="N23" s="3">
        <f>SUM(F23:M23)</f>
        <v>1632000</v>
      </c>
      <c r="O23" s="20">
        <f t="shared" si="1"/>
        <v>32640</v>
      </c>
      <c r="P23" s="20">
        <v>0</v>
      </c>
      <c r="Q23" s="41" t="s">
        <v>28</v>
      </c>
      <c r="R23" s="20">
        <f t="shared" si="2"/>
        <v>31620</v>
      </c>
      <c r="S23" s="18">
        <v>0</v>
      </c>
      <c r="T23" s="18"/>
      <c r="U23" s="18"/>
      <c r="V23" s="18"/>
      <c r="W23" s="18"/>
      <c r="X23" s="18"/>
      <c r="Y23" s="18"/>
      <c r="Z23" s="3">
        <f>SUM(O23:Y23)</f>
        <v>64260</v>
      </c>
      <c r="AA23" s="3">
        <f>N23-Z23-Y23</f>
        <v>1567740</v>
      </c>
      <c r="AB23" s="20"/>
    </row>
    <row r="24" spans="1:28" s="19" customFormat="1" ht="12.75">
      <c r="A24" s="19">
        <f t="shared" si="3"/>
        <v>8</v>
      </c>
      <c r="C24" s="49"/>
      <c r="D24" s="22">
        <v>790356</v>
      </c>
      <c r="E24" s="4">
        <v>31</v>
      </c>
      <c r="F24" s="24">
        <f t="shared" si="0"/>
        <v>817000</v>
      </c>
      <c r="G24" s="22">
        <v>5</v>
      </c>
      <c r="H24" s="22"/>
      <c r="I24" s="22"/>
      <c r="J24" s="22"/>
      <c r="K24" s="7">
        <v>57000</v>
      </c>
      <c r="L24" s="24">
        <v>817000</v>
      </c>
      <c r="M24" s="9"/>
      <c r="N24" s="3">
        <f>SUM(F24:M24)</f>
        <v>1691005</v>
      </c>
      <c r="O24" s="20">
        <f t="shared" si="1"/>
        <v>32680.2</v>
      </c>
      <c r="P24" s="20">
        <v>0</v>
      </c>
      <c r="Q24" s="20"/>
      <c r="R24" s="20">
        <f t="shared" si="2"/>
        <v>31658.94375</v>
      </c>
      <c r="S24" s="18">
        <v>0</v>
      </c>
      <c r="T24" s="18"/>
      <c r="U24" s="18"/>
      <c r="V24" s="18"/>
      <c r="W24" s="18"/>
      <c r="X24" s="18"/>
      <c r="Y24" s="18"/>
      <c r="Z24" s="3">
        <f>SUM(O24:Y24)</f>
        <v>64339.14375</v>
      </c>
      <c r="AA24" s="3">
        <f>N24-Z24-Y24</f>
        <v>1626665.85625</v>
      </c>
      <c r="AB24" s="20"/>
    </row>
    <row r="25" spans="1:28" s="19" customFormat="1" ht="12.75">
      <c r="A25" s="19">
        <f t="shared" si="3"/>
        <v>9</v>
      </c>
      <c r="C25" s="49" t="s">
        <v>45</v>
      </c>
      <c r="D25" s="22">
        <v>557787</v>
      </c>
      <c r="E25" s="4">
        <v>31</v>
      </c>
      <c r="F25" s="24">
        <f t="shared" si="0"/>
        <v>576000</v>
      </c>
      <c r="G25" s="22"/>
      <c r="H25" s="22"/>
      <c r="I25" s="22">
        <v>465745</v>
      </c>
      <c r="J25" s="22"/>
      <c r="K25" s="7">
        <v>0</v>
      </c>
      <c r="L25" s="24">
        <v>576000</v>
      </c>
      <c r="M25" s="9"/>
      <c r="N25" s="3">
        <f>SUM(F25:M25)</f>
        <v>1617745</v>
      </c>
      <c r="O25" s="20">
        <f t="shared" si="1"/>
        <v>41669.8</v>
      </c>
      <c r="P25" s="20">
        <v>0</v>
      </c>
      <c r="Q25" s="20"/>
      <c r="R25" s="20">
        <f t="shared" si="2"/>
        <v>40367.61875</v>
      </c>
      <c r="S25" s="18">
        <v>0</v>
      </c>
      <c r="T25" s="18"/>
      <c r="U25" s="18"/>
      <c r="V25" s="18">
        <v>123453</v>
      </c>
      <c r="W25" s="18"/>
      <c r="X25" s="18"/>
      <c r="Y25" s="18"/>
      <c r="Z25" s="3">
        <f>SUM(O25:Y25)</f>
        <v>205490.41875</v>
      </c>
      <c r="AA25" s="3">
        <f>N25-Z25-Y25</f>
        <v>1412254.58125</v>
      </c>
      <c r="AB25" s="20"/>
    </row>
    <row r="26" spans="1:28" s="19" customFormat="1" ht="12.75">
      <c r="A26" s="19">
        <f t="shared" si="3"/>
        <v>10</v>
      </c>
      <c r="C26" s="49" t="s">
        <v>34</v>
      </c>
      <c r="D26" s="22"/>
      <c r="E26" s="4"/>
      <c r="F26" s="24"/>
      <c r="G26" s="22"/>
      <c r="H26" s="22"/>
      <c r="I26" s="22"/>
      <c r="J26" s="22"/>
      <c r="K26" s="7"/>
      <c r="L26" s="24"/>
      <c r="M26" s="9"/>
      <c r="N26" s="3"/>
      <c r="O26" s="20"/>
      <c r="P26" s="20"/>
      <c r="Q26" s="20"/>
      <c r="R26" s="20"/>
      <c r="S26" s="18"/>
      <c r="T26" s="18"/>
      <c r="U26" s="18"/>
      <c r="V26" s="18"/>
      <c r="W26" s="18"/>
      <c r="X26" s="18"/>
      <c r="Y26" s="18"/>
      <c r="Z26" s="3"/>
      <c r="AA26" s="3">
        <f>N26-Z26-Y26</f>
        <v>0</v>
      </c>
      <c r="AB26" s="20"/>
    </row>
    <row r="27" spans="1:28" s="19" customFormat="1" ht="12.75">
      <c r="A27" s="19">
        <f t="shared" si="3"/>
        <v>11</v>
      </c>
      <c r="C27" s="49" t="s">
        <v>41</v>
      </c>
      <c r="D27" s="22">
        <v>2345345</v>
      </c>
      <c r="E27" s="4">
        <v>31</v>
      </c>
      <c r="F27" s="24">
        <f t="shared" si="0"/>
        <v>2424000</v>
      </c>
      <c r="G27" s="22">
        <v>5</v>
      </c>
      <c r="H27" s="22">
        <v>5</v>
      </c>
      <c r="I27" s="22"/>
      <c r="J27" s="22"/>
      <c r="K27" s="7">
        <v>57000</v>
      </c>
      <c r="L27" s="24">
        <v>2424000</v>
      </c>
      <c r="M27" s="9"/>
      <c r="N27" s="3">
        <f>SUM(F27:M27)</f>
        <v>4905010</v>
      </c>
      <c r="O27" s="20">
        <f t="shared" si="1"/>
        <v>96960.40000000001</v>
      </c>
      <c r="P27" s="20">
        <v>0</v>
      </c>
      <c r="Q27" s="20"/>
      <c r="R27" s="20">
        <f t="shared" si="2"/>
        <v>93930.3875</v>
      </c>
      <c r="S27" s="18">
        <v>0</v>
      </c>
      <c r="T27" s="18"/>
      <c r="U27" s="18"/>
      <c r="V27" s="18"/>
      <c r="W27" s="18"/>
      <c r="X27" s="18"/>
      <c r="Y27" s="18"/>
      <c r="Z27" s="3">
        <f>SUM(O27:Y27)</f>
        <v>190890.7875</v>
      </c>
      <c r="AA27" s="3">
        <f>N27-Z27-Y27</f>
        <v>4714119.2125</v>
      </c>
      <c r="AB27" s="20"/>
    </row>
    <row r="28" spans="1:28" s="19" customFormat="1" ht="12.75">
      <c r="A28" s="19">
        <f t="shared" si="3"/>
        <v>12</v>
      </c>
      <c r="C28" s="49" t="s">
        <v>46</v>
      </c>
      <c r="D28" s="22">
        <v>1678456</v>
      </c>
      <c r="E28" s="4">
        <v>31</v>
      </c>
      <c r="F28" s="24">
        <f t="shared" si="0"/>
        <v>1734000</v>
      </c>
      <c r="G28" s="22"/>
      <c r="H28" s="22"/>
      <c r="I28" s="22"/>
      <c r="J28" s="22"/>
      <c r="K28" s="7">
        <v>0</v>
      </c>
      <c r="L28" s="24">
        <v>1734000</v>
      </c>
      <c r="M28" s="9"/>
      <c r="N28" s="3">
        <f>SUM(F28:M28)</f>
        <v>3468000</v>
      </c>
      <c r="O28" s="20">
        <f t="shared" si="1"/>
        <v>69360</v>
      </c>
      <c r="P28" s="20">
        <v>0</v>
      </c>
      <c r="Q28" s="20"/>
      <c r="R28" s="20">
        <f t="shared" si="2"/>
        <v>67192.5</v>
      </c>
      <c r="S28" s="18">
        <v>0</v>
      </c>
      <c r="T28" s="18"/>
      <c r="U28" s="18"/>
      <c r="V28" s="18">
        <v>12535</v>
      </c>
      <c r="W28" s="18"/>
      <c r="X28" s="18"/>
      <c r="Y28" s="18"/>
      <c r="Z28" s="3">
        <f>SUM(O28:Y28)</f>
        <v>149087.5</v>
      </c>
      <c r="AA28" s="3">
        <f>N28-Z28-Y28</f>
        <v>3318912.5</v>
      </c>
      <c r="AB28" s="20"/>
    </row>
    <row r="29" spans="1:28" s="19" customFormat="1" ht="12.75" hidden="1">
      <c r="A29" s="19" t="e">
        <f>+#REF!+1</f>
        <v>#REF!</v>
      </c>
      <c r="C29" s="49"/>
      <c r="D29" s="22"/>
      <c r="E29" s="4"/>
      <c r="F29" s="24"/>
      <c r="G29" s="22"/>
      <c r="H29" s="22"/>
      <c r="I29" s="22"/>
      <c r="J29" s="22"/>
      <c r="K29" s="7"/>
      <c r="L29" s="24"/>
      <c r="M29" s="9"/>
      <c r="N29" s="3"/>
      <c r="O29" s="20"/>
      <c r="P29" s="20"/>
      <c r="Q29" s="20"/>
      <c r="R29" s="20"/>
      <c r="S29" s="18"/>
      <c r="T29" s="18"/>
      <c r="U29" s="18"/>
      <c r="V29" s="18"/>
      <c r="W29" s="18"/>
      <c r="X29" s="18"/>
      <c r="Y29" s="18"/>
      <c r="Z29" s="3"/>
      <c r="AA29" s="3">
        <f>N29-Z29-Y29</f>
        <v>0</v>
      </c>
      <c r="AB29" s="20"/>
    </row>
    <row r="30" spans="1:28" s="19" customFormat="1" ht="12.75">
      <c r="A30" s="19">
        <v>13</v>
      </c>
      <c r="C30" s="49" t="s">
        <v>47</v>
      </c>
      <c r="D30" s="22">
        <v>700876</v>
      </c>
      <c r="E30" s="4">
        <v>31</v>
      </c>
      <c r="F30" s="24">
        <f t="shared" si="0"/>
        <v>724000</v>
      </c>
      <c r="G30" s="22">
        <v>5</v>
      </c>
      <c r="H30" s="22"/>
      <c r="I30" s="22"/>
      <c r="J30" s="22"/>
      <c r="K30" s="7">
        <v>57000</v>
      </c>
      <c r="L30" s="24">
        <v>724000</v>
      </c>
      <c r="M30" s="9"/>
      <c r="N30" s="3">
        <f>SUM(F30:M30)</f>
        <v>1505005</v>
      </c>
      <c r="O30" s="20">
        <f t="shared" si="1"/>
        <v>28960.2</v>
      </c>
      <c r="P30" s="20">
        <v>0</v>
      </c>
      <c r="Q30" s="41" t="s">
        <v>28</v>
      </c>
      <c r="R30" s="20">
        <f t="shared" si="2"/>
        <v>28055.19375</v>
      </c>
      <c r="S30" s="18">
        <v>0</v>
      </c>
      <c r="T30" s="18"/>
      <c r="U30" s="18"/>
      <c r="V30" s="18"/>
      <c r="W30" s="18"/>
      <c r="X30" s="18"/>
      <c r="Y30" s="18"/>
      <c r="Z30" s="3">
        <f>SUM(O30:Y30)</f>
        <v>57015.39375</v>
      </c>
      <c r="AA30" s="3">
        <f>N30-Z30-Y30</f>
        <v>1447989.60625</v>
      </c>
      <c r="AB30" s="20"/>
    </row>
    <row r="31" spans="1:28" s="19" customFormat="1" ht="12.75">
      <c r="A31" s="19">
        <f t="shared" si="3"/>
        <v>14</v>
      </c>
      <c r="C31" s="49" t="s">
        <v>48</v>
      </c>
      <c r="D31" s="22">
        <v>567456</v>
      </c>
      <c r="E31" s="4">
        <v>25</v>
      </c>
      <c r="F31" s="24">
        <f t="shared" si="0"/>
        <v>473000</v>
      </c>
      <c r="G31" s="22">
        <v>5</v>
      </c>
      <c r="H31" s="22">
        <v>2</v>
      </c>
      <c r="I31" s="22"/>
      <c r="J31" s="22"/>
      <c r="K31" s="7">
        <v>0</v>
      </c>
      <c r="L31" s="24">
        <v>586000</v>
      </c>
      <c r="M31" s="9"/>
      <c r="N31" s="3">
        <f>SUM(F31:M31)</f>
        <v>1059007</v>
      </c>
      <c r="O31" s="20">
        <f t="shared" si="1"/>
        <v>18920.28</v>
      </c>
      <c r="P31" s="20">
        <v>0</v>
      </c>
      <c r="Q31" s="20"/>
      <c r="R31" s="20">
        <f t="shared" si="2"/>
        <v>18329.02125</v>
      </c>
      <c r="S31" s="18">
        <v>0</v>
      </c>
      <c r="T31" s="18"/>
      <c r="U31" s="18"/>
      <c r="V31" s="18"/>
      <c r="W31" s="18"/>
      <c r="X31" s="18"/>
      <c r="Y31" s="18"/>
      <c r="Z31" s="3">
        <f>SUM(O31:Y31)</f>
        <v>37249.301250000004</v>
      </c>
      <c r="AA31" s="3">
        <f>N31-Z31-Y31</f>
        <v>1021757.69875</v>
      </c>
      <c r="AB31" s="20"/>
    </row>
    <row r="32" spans="1:28" s="19" customFormat="1" ht="12.75">
      <c r="A32" s="19">
        <f t="shared" si="3"/>
        <v>15</v>
      </c>
      <c r="C32" s="49" t="s">
        <v>49</v>
      </c>
      <c r="D32" s="22">
        <v>2456456</v>
      </c>
      <c r="E32" s="4">
        <v>31</v>
      </c>
      <c r="F32" s="24">
        <f t="shared" si="0"/>
        <v>2538000</v>
      </c>
      <c r="G32" s="22">
        <v>10</v>
      </c>
      <c r="H32" s="22"/>
      <c r="I32" s="22"/>
      <c r="J32" s="22"/>
      <c r="K32" s="7">
        <v>0</v>
      </c>
      <c r="L32" s="24">
        <v>2538000</v>
      </c>
      <c r="M32" s="9"/>
      <c r="N32" s="3">
        <f>SUM(F32:M32)</f>
        <v>5076010</v>
      </c>
      <c r="O32" s="20">
        <f t="shared" si="1"/>
        <v>101520.40000000001</v>
      </c>
      <c r="P32" s="20">
        <v>0</v>
      </c>
      <c r="Q32" s="20"/>
      <c r="R32" s="20">
        <f t="shared" si="2"/>
        <v>98347.8875</v>
      </c>
      <c r="S32" s="18">
        <v>0</v>
      </c>
      <c r="T32" s="18"/>
      <c r="U32" s="18"/>
      <c r="V32" s="18">
        <v>45680</v>
      </c>
      <c r="W32" s="18"/>
      <c r="X32" s="18"/>
      <c r="Y32" s="18"/>
      <c r="Z32" s="3">
        <f>SUM(O32:Y32)</f>
        <v>245548.2875</v>
      </c>
      <c r="AA32" s="3">
        <f>N32-Z32-Y32</f>
        <v>4830461.7125</v>
      </c>
      <c r="AB32" s="20"/>
    </row>
    <row r="33" spans="1:28" s="19" customFormat="1" ht="12.75">
      <c r="A33" s="19">
        <f t="shared" si="3"/>
        <v>16</v>
      </c>
      <c r="D33" s="22"/>
      <c r="E33" s="22"/>
      <c r="F33" s="24">
        <f t="shared" si="0"/>
        <v>0</v>
      </c>
      <c r="G33" s="22"/>
      <c r="H33" s="22"/>
      <c r="I33" s="22"/>
      <c r="J33" s="22"/>
      <c r="K33" s="7"/>
      <c r="L33" s="9"/>
      <c r="M33" s="9"/>
      <c r="N33" s="3">
        <f>SUM(F33:M33)</f>
        <v>0</v>
      </c>
      <c r="O33" s="20">
        <f t="shared" si="1"/>
        <v>0</v>
      </c>
      <c r="P33" s="20">
        <v>0</v>
      </c>
      <c r="Q33" s="20"/>
      <c r="R33" s="20">
        <f t="shared" si="2"/>
        <v>0</v>
      </c>
      <c r="S33" s="18">
        <v>0</v>
      </c>
      <c r="T33" s="18"/>
      <c r="U33" s="18"/>
      <c r="V33" s="18"/>
      <c r="W33" s="18"/>
      <c r="X33" s="18"/>
      <c r="Y33" s="18"/>
      <c r="Z33" s="3">
        <f>SUM(O33:Y33)</f>
        <v>0</v>
      </c>
      <c r="AA33" s="3">
        <f>N33-Z33-Y33</f>
        <v>0</v>
      </c>
      <c r="AB33" s="20"/>
    </row>
    <row r="34" spans="1:28" s="19" customFormat="1" ht="12.75">
      <c r="A34" s="19">
        <f t="shared" si="3"/>
        <v>17</v>
      </c>
      <c r="C34" s="42">
        <v>22</v>
      </c>
      <c r="D34" s="22"/>
      <c r="E34" s="22"/>
      <c r="F34" s="24">
        <f t="shared" si="0"/>
        <v>0</v>
      </c>
      <c r="G34" s="22"/>
      <c r="H34" s="22"/>
      <c r="I34" s="22"/>
      <c r="J34" s="22"/>
      <c r="K34" s="7"/>
      <c r="L34" s="9"/>
      <c r="M34" s="9"/>
      <c r="N34" s="3">
        <f>SUM(F34:M34)</f>
        <v>0</v>
      </c>
      <c r="O34" s="20">
        <f t="shared" si="1"/>
        <v>0</v>
      </c>
      <c r="P34" s="20">
        <v>0</v>
      </c>
      <c r="Q34" s="20"/>
      <c r="R34" s="20">
        <f t="shared" si="2"/>
        <v>0</v>
      </c>
      <c r="S34" s="18">
        <v>0</v>
      </c>
      <c r="T34" s="18"/>
      <c r="U34" s="18"/>
      <c r="V34" s="18"/>
      <c r="W34" s="18"/>
      <c r="X34" s="18"/>
      <c r="Y34" s="18"/>
      <c r="Z34" s="3">
        <f>SUM(O34:Y34)</f>
        <v>0</v>
      </c>
      <c r="AA34" s="5">
        <f>N34-Z34-Y34</f>
        <v>0</v>
      </c>
      <c r="AB34" s="20"/>
    </row>
    <row r="35" spans="1:28" s="19" customFormat="1" ht="12.75">
      <c r="A35" s="19">
        <f t="shared" si="3"/>
        <v>18</v>
      </c>
      <c r="C35" s="1" t="s">
        <v>0</v>
      </c>
      <c r="D35" s="4"/>
      <c r="E35" s="4"/>
      <c r="F35" s="26"/>
      <c r="G35" s="26">
        <v>333333</v>
      </c>
      <c r="H35" s="26">
        <v>3333</v>
      </c>
      <c r="I35" s="26">
        <v>333333</v>
      </c>
      <c r="J35" s="26"/>
      <c r="K35" s="26">
        <v>333</v>
      </c>
      <c r="L35" s="26">
        <v>33333</v>
      </c>
      <c r="M35" s="26">
        <f>SUM(M15:M34)</f>
        <v>0</v>
      </c>
      <c r="N35" s="27">
        <f>SUM(N15:N34)</f>
        <v>26153474</v>
      </c>
      <c r="O35" s="28">
        <f>SUM(O17:O34)</f>
        <v>526258.9600000001</v>
      </c>
      <c r="P35" s="28">
        <f>SUM(P17:P34)</f>
        <v>0</v>
      </c>
      <c r="Q35" s="28"/>
      <c r="R35" s="28">
        <f>SUM(R17:R34)</f>
        <v>509813.3675</v>
      </c>
      <c r="S35" s="28">
        <f>SUM(S17:S34)</f>
        <v>0</v>
      </c>
      <c r="T35" s="29"/>
      <c r="U35" s="30">
        <f aca="true" t="shared" si="4" ref="U35:Z35">SUM(U17:U34)</f>
        <v>0</v>
      </c>
      <c r="V35" s="30">
        <f t="shared" si="4"/>
        <v>539691</v>
      </c>
      <c r="W35" s="30">
        <f t="shared" si="4"/>
        <v>0</v>
      </c>
      <c r="X35" s="30">
        <f t="shared" si="4"/>
        <v>0</v>
      </c>
      <c r="Y35" s="30">
        <f t="shared" si="4"/>
        <v>0</v>
      </c>
      <c r="Z35" s="30">
        <f t="shared" si="4"/>
        <v>1341196.3275000001</v>
      </c>
      <c r="AA35" s="3">
        <f>SUM(AA15:AA34)</f>
        <v>24812277.6725</v>
      </c>
      <c r="AB35" s="3"/>
    </row>
    <row r="37" ht="12.75">
      <c r="C37" t="s">
        <v>30</v>
      </c>
    </row>
    <row r="38" spans="3:11" ht="12.75">
      <c r="C38" s="85"/>
      <c r="D38" s="85"/>
      <c r="E38" s="85"/>
      <c r="F38" s="85"/>
      <c r="G38" s="85"/>
      <c r="H38" s="85"/>
      <c r="I38" s="85"/>
      <c r="J38" s="85"/>
      <c r="K38" s="85"/>
    </row>
    <row r="39" ht="12.75">
      <c r="C39" s="17"/>
    </row>
    <row r="41" ht="13.5" thickBot="1"/>
    <row r="42" spans="3:15" ht="12.75">
      <c r="C42" s="35" t="s">
        <v>27</v>
      </c>
      <c r="D42" s="36"/>
      <c r="E42" s="36"/>
      <c r="F42" s="36"/>
      <c r="G42" s="36"/>
      <c r="H42" s="36"/>
      <c r="I42" s="36"/>
      <c r="J42" s="36"/>
      <c r="K42" s="36"/>
      <c r="L42" s="36"/>
      <c r="M42" s="36"/>
      <c r="N42" s="36"/>
      <c r="O42" s="37"/>
    </row>
    <row r="43" spans="3:15" ht="12.75">
      <c r="C43" s="38" t="s">
        <v>31</v>
      </c>
      <c r="D43" s="39"/>
      <c r="E43" s="39"/>
      <c r="F43" s="39"/>
      <c r="G43" s="39"/>
      <c r="H43" s="39"/>
      <c r="I43" s="39"/>
      <c r="J43" s="39"/>
      <c r="K43" s="39"/>
      <c r="L43" s="39"/>
      <c r="M43" s="39"/>
      <c r="N43" s="39"/>
      <c r="O43" s="40"/>
    </row>
    <row r="44" spans="3:15" ht="12.75">
      <c r="C44" s="38" t="s">
        <v>55</v>
      </c>
      <c r="D44" s="39"/>
      <c r="E44" s="39"/>
      <c r="F44" s="39"/>
      <c r="G44" s="39"/>
      <c r="H44" s="39"/>
      <c r="I44" s="39"/>
      <c r="J44" s="39"/>
      <c r="K44" s="39"/>
      <c r="L44" s="39"/>
      <c r="M44" s="39"/>
      <c r="N44" s="39"/>
      <c r="O44" s="40"/>
    </row>
    <row r="45" spans="3:15" ht="12.75">
      <c r="C45" s="38" t="s">
        <v>56</v>
      </c>
      <c r="D45" s="39"/>
      <c r="E45" s="39"/>
      <c r="F45" s="39"/>
      <c r="G45" s="39"/>
      <c r="H45" s="39"/>
      <c r="I45" s="39"/>
      <c r="J45" s="39"/>
      <c r="K45" s="39"/>
      <c r="L45" s="39"/>
      <c r="M45" s="39"/>
      <c r="N45" s="39"/>
      <c r="O45" s="40"/>
    </row>
    <row r="46" spans="3:15" ht="12.75">
      <c r="C46" s="38" t="s">
        <v>54</v>
      </c>
      <c r="D46" s="39"/>
      <c r="E46" s="39"/>
      <c r="F46" s="39"/>
      <c r="G46" s="39"/>
      <c r="H46" s="39"/>
      <c r="I46" s="39"/>
      <c r="J46" s="39"/>
      <c r="K46" s="39"/>
      <c r="L46" s="39"/>
      <c r="M46" s="39"/>
      <c r="N46" s="39"/>
      <c r="O46" s="40"/>
    </row>
    <row r="47" spans="3:15" ht="12.75">
      <c r="C47" s="38" t="s">
        <v>32</v>
      </c>
      <c r="D47" s="39"/>
      <c r="E47" s="39"/>
      <c r="F47" s="39"/>
      <c r="G47" s="39"/>
      <c r="H47" s="39"/>
      <c r="I47" s="39"/>
      <c r="J47" s="39"/>
      <c r="K47" s="39"/>
      <c r="L47" s="39"/>
      <c r="M47" s="39"/>
      <c r="N47" s="39"/>
      <c r="O47" s="40"/>
    </row>
    <row r="48" spans="3:15" ht="12.75">
      <c r="C48" s="38" t="s">
        <v>57</v>
      </c>
      <c r="D48" s="39"/>
      <c r="E48" s="39"/>
      <c r="F48" s="39"/>
      <c r="G48" s="39"/>
      <c r="H48" s="39"/>
      <c r="I48" s="39"/>
      <c r="J48" s="39"/>
      <c r="K48" s="39"/>
      <c r="L48" s="39"/>
      <c r="M48" s="39"/>
      <c r="N48" s="39"/>
      <c r="O48" s="40"/>
    </row>
    <row r="49" spans="3:15" ht="12.75">
      <c r="C49" s="52" t="s">
        <v>52</v>
      </c>
      <c r="D49" s="39"/>
      <c r="E49" s="39"/>
      <c r="F49" s="39"/>
      <c r="G49" s="39"/>
      <c r="H49" s="39"/>
      <c r="I49" s="39"/>
      <c r="J49" s="39"/>
      <c r="K49" s="39"/>
      <c r="L49" s="39"/>
      <c r="M49" s="39"/>
      <c r="N49" s="39"/>
      <c r="O49" s="40"/>
    </row>
    <row r="50" spans="3:15" ht="12.75">
      <c r="C50" s="52" t="s">
        <v>53</v>
      </c>
      <c r="D50" s="39"/>
      <c r="E50" s="39"/>
      <c r="F50" s="39"/>
      <c r="G50" s="39"/>
      <c r="H50" s="39"/>
      <c r="I50" s="39"/>
      <c r="J50" s="39"/>
      <c r="K50" s="39"/>
      <c r="L50" s="39"/>
      <c r="M50" s="39"/>
      <c r="N50" s="39"/>
      <c r="O50" s="40"/>
    </row>
    <row r="51" spans="3:15" ht="12.75">
      <c r="C51" s="13"/>
      <c r="D51" s="39"/>
      <c r="E51" s="39"/>
      <c r="F51" s="39"/>
      <c r="G51" s="39"/>
      <c r="H51" s="39"/>
      <c r="I51" s="39"/>
      <c r="J51" s="39"/>
      <c r="K51" s="39"/>
      <c r="L51" s="39"/>
      <c r="M51" s="39"/>
      <c r="N51" s="39"/>
      <c r="O51" s="40"/>
    </row>
    <row r="52" spans="4:6" ht="12.75">
      <c r="D52" s="53" t="s">
        <v>33</v>
      </c>
      <c r="E52" s="53"/>
      <c r="F52" s="53"/>
    </row>
    <row r="53" spans="4:6" ht="12.75">
      <c r="D53" s="93" t="s">
        <v>34</v>
      </c>
      <c r="E53" s="53"/>
      <c r="F53" s="53"/>
    </row>
    <row r="56" ht="12.75">
      <c r="D56" s="94" t="s">
        <v>58</v>
      </c>
    </row>
  </sheetData>
  <sheetProtection/>
  <protectedRanges>
    <protectedRange sqref="N9:AB12" name="Rango2"/>
    <protectedRange sqref="C15:C19 C34 C21:C32 D15:J34 L17:L32" name="Rango1"/>
  </protectedRanges>
  <mergeCells count="25">
    <mergeCell ref="C38:K38"/>
    <mergeCell ref="L14:L15"/>
    <mergeCell ref="M14:M15"/>
    <mergeCell ref="N14:N15"/>
    <mergeCell ref="G14:G15"/>
    <mergeCell ref="I14:I15"/>
    <mergeCell ref="D14:E14"/>
    <mergeCell ref="C13:C15"/>
    <mergeCell ref="AB13:AB15"/>
    <mergeCell ref="Y14:Y15"/>
    <mergeCell ref="Z14:Z15"/>
    <mergeCell ref="AA13:AA15"/>
    <mergeCell ref="O13:Z13"/>
    <mergeCell ref="O14:Q14"/>
    <mergeCell ref="R14:T14"/>
    <mergeCell ref="W14:W15"/>
    <mergeCell ref="D13:N13"/>
    <mergeCell ref="X14:X15"/>
    <mergeCell ref="U14:U15"/>
    <mergeCell ref="O16:R16"/>
    <mergeCell ref="S16:U16"/>
    <mergeCell ref="V16:Y16"/>
    <mergeCell ref="K14:K15"/>
    <mergeCell ref="K16:L16"/>
    <mergeCell ref="V14:V15"/>
  </mergeCells>
  <printOptions horizontalCentered="1" verticalCentered="1"/>
  <pageMargins left="0.7874015748031497" right="0.7874015748031497" top="0.984251968503937" bottom="0.984251968503937" header="0" footer="0"/>
  <pageSetup blackAndWhite="1" fitToHeight="1" fitToWidth="1" horizontalDpi="300" verticalDpi="300" orientation="portrait" scale="4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sin problemas</cp:lastModifiedBy>
  <cp:lastPrinted>2007-04-27T21:04:14Z</cp:lastPrinted>
  <dcterms:created xsi:type="dcterms:W3CDTF">2006-05-09T22:10:03Z</dcterms:created>
  <dcterms:modified xsi:type="dcterms:W3CDTF">2014-11-25T00:50:54Z</dcterms:modified>
  <cp:category/>
  <cp:version/>
  <cp:contentType/>
  <cp:contentStatus/>
</cp:coreProperties>
</file>